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0" windowWidth="7725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<sst xmlns="http://schemas.openxmlformats.org/spreadsheetml/2006/main" count="94" uniqueCount="61">
  <si>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>в том числе:</t>
  </si>
  <si>
    <t>Выброшено в атмосферу загрязняющих веществ</t>
  </si>
  <si>
    <t>в том числе</t>
  </si>
  <si>
    <t>Уловлено и обезврежено загрязняющих веществ</t>
  </si>
  <si>
    <t xml:space="preserve"> в процентах от общего количества загрязняющих веществ, отходящих от стационарных источников, %</t>
  </si>
  <si>
    <t>твердые вещества</t>
  </si>
  <si>
    <t>газообразные и жидкие вещества</t>
  </si>
  <si>
    <t>диоксид серы</t>
  </si>
  <si>
    <t>оксид углерода</t>
  </si>
  <si>
    <t>оксиды азота</t>
  </si>
  <si>
    <t>прочие газообразные и жидкие вещества</t>
  </si>
  <si>
    <t>Из газообразных и жидких  веществ</t>
  </si>
  <si>
    <t>летучие органические соединения (ЛОС), тонн</t>
  </si>
  <si>
    <t>По области</t>
  </si>
  <si>
    <t>Бабаевский</t>
  </si>
  <si>
    <t>Бабушкинский</t>
  </si>
  <si>
    <t xml:space="preserve">Белозерский </t>
  </si>
  <si>
    <t>Вашкинский</t>
  </si>
  <si>
    <t>Великоустюгский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</si>
  <si>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</si>
  <si>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</si>
  <si>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</si>
  <si>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</si>
  <si>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</si>
  <si>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</si>
  <si>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</si>
  <si>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Кичм-Городецкий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</si>
  <si>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</si>
  <si>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</si>
  <si>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</si>
  <si>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</si>
  <si>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</si>
  <si>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</si>
  <si>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</si>
  <si>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Усть-Кубинский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</si>
  <si>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</si>
  <si>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</si>
  <si>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</si>
  <si>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</si>
  <si>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</si>
  <si>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г. Вологда</t>
  </si>
  <si>
    <t>г. Череповец</t>
  </si>
  <si>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C учетом индивидуальных предпринимателей.</t>
    </r>
  </si>
  <si>
    <t>(тысяч тонн)</t>
  </si>
  <si>
    <r>
      <t>Информация об охране атмосферного воздуха</t>
    </r>
    <r>
      <rPr>
        <b/>
        <vertAlign val="superscript"/>
        <sz val="14"/>
        <color indexed="8"/>
        <rFont val="Times New Roman"/>
        <family val="1"/>
      </rPr>
      <t>1)</t>
    </r>
    <r>
      <rPr>
        <b/>
        <sz val="14"/>
        <color indexed="8"/>
        <rFont val="Times New Roman"/>
        <family val="1"/>
      </rPr>
      <t xml:space="preserve"> по муниципальным районам</t>
    </r>
    <r>
      <rPr>
        <b/>
        <vertAlign val="superscript"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и городским округам  Вологодской области в 2017 году </t>
    </r>
  </si>
  <si>
    <t>Количество объектов, имеющих стационарные источники зарязнения атмосферного воздуха, единиц</t>
  </si>
  <si>
    <t>Общее количество загрязняющих веществ, отходящих от всех стационарных источников</t>
  </si>
  <si>
    <t>Всего</t>
  </si>
  <si>
    <t xml:space="preserve"> Всего</t>
  </si>
  <si>
    <t>углеводо-роды                 (без ЛОС)</t>
  </si>
  <si>
    <t xml:space="preserve">Муниципальные </t>
  </si>
  <si>
    <t>районы:</t>
  </si>
  <si>
    <t>Городские округа:</t>
  </si>
  <si>
    <t>428,673</t>
  </si>
  <si>
    <t>39,141</t>
  </si>
  <si>
    <t>268,150</t>
  </si>
  <si>
    <t>30,730</t>
  </si>
  <si>
    <t>56,050</t>
  </si>
  <si>
    <t>1956,103</t>
  </si>
  <si>
    <t>28,757</t>
  </si>
  <si>
    <t>-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</si>
</sst>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=0]&quot;&quot;;0.000"/>
    <numFmt numFmtId="179" formatCode="[=0]&quot;&quot;;0.0"/>
    <numFmt numFmtId="180" formatCode="&quot;x&quot;"/>
    <numFmt numFmtId="181" formatCode="#,##0.00&quot;р.&quot;"/>
    <numFmt numFmtId="182" formatCode="0.00000"/>
    <numFmt numFmtId="183" formatCode="0.0000"/>
    <numFmt numFmtId="184" formatCode="0.00000000"/>
    <numFmt numFmtId="185" formatCode="0.0000000"/>
    <numFmt numFmtId="186" formatCode="0.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1" fillId="0" borderId="0" xfId="0" applyFont="1" applyBorder="1" applyAlignment="1">
      <alignment horizontal="left" wrapText="1"/>
    </xf>
    <xf numFmtId="0" fontId="51" fillId="0" borderId="10" xfId="0" applyFont="1" applyBorder="1" applyAlignment="1">
      <alignment horizontal="left" wrapText="1"/>
    </xf>
    <xf numFmtId="0" fontId="8" fillId="0" borderId="11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right"/>
    </xf>
    <xf numFmtId="0" fontId="51" fillId="0" borderId="0" xfId="0" applyFont="1" applyBorder="1" applyAlignment="1">
      <alignment horizontal="right" wrapText="1"/>
    </xf>
    <xf numFmtId="176" fontId="51" fillId="0" borderId="0" xfId="0" applyNumberFormat="1" applyFont="1" applyBorder="1" applyAlignment="1">
      <alignment horizontal="right" wrapText="1"/>
    </xf>
    <xf numFmtId="0" fontId="51" fillId="0" borderId="0" xfId="0" applyFont="1" applyBorder="1" applyAlignment="1">
      <alignment horizontal="right"/>
    </xf>
    <xf numFmtId="0" fontId="51" fillId="0" borderId="10" xfId="0" applyFont="1" applyBorder="1" applyAlignment="1">
      <alignment horizontal="right" wrapText="1"/>
    </xf>
    <xf numFmtId="0" fontId="52" fillId="0" borderId="11" xfId="0" applyFont="1" applyBorder="1" applyAlignment="1">
      <alignment horizontal="right"/>
    </xf>
    <xf numFmtId="0" fontId="52" fillId="0" borderId="11" xfId="0" applyFont="1" applyBorder="1" applyAlignment="1">
      <alignment horizontal="right" wrapText="1"/>
    </xf>
    <xf numFmtId="176" fontId="51" fillId="0" borderId="10" xfId="0" applyNumberFormat="1" applyFont="1" applyBorder="1" applyAlignment="1">
      <alignment horizontal="right" wrapText="1"/>
    </xf>
    <xf numFmtId="176" fontId="51" fillId="0" borderId="0" xfId="0" applyNumberFormat="1" applyFont="1" applyBorder="1" applyAlignment="1">
      <alignment horizontal="right"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 horizontal="right" wrapText="1" indent="4"/>
    </xf>
    <xf numFmtId="0" fontId="52" fillId="0" borderId="11" xfId="0" applyFont="1" applyBorder="1" applyAlignment="1">
      <alignment horizontal="right" wrapText="1" indent="5"/>
    </xf>
    <xf numFmtId="177" fontId="51" fillId="0" borderId="0" xfId="0" applyNumberFormat="1" applyFont="1" applyBorder="1" applyAlignment="1">
      <alignment horizontal="right" wrapText="1" indent="5"/>
    </xf>
    <xf numFmtId="0" fontId="51" fillId="0" borderId="0" xfId="0" applyFont="1" applyBorder="1" applyAlignment="1">
      <alignment horizontal="right" wrapText="1" indent="5"/>
    </xf>
    <xf numFmtId="177" fontId="51" fillId="0" borderId="0" xfId="0" applyNumberFormat="1" applyFont="1" applyBorder="1" applyAlignment="1">
      <alignment horizontal="right" indent="5"/>
    </xf>
    <xf numFmtId="177" fontId="51" fillId="0" borderId="10" xfId="0" applyNumberFormat="1" applyFont="1" applyBorder="1" applyAlignment="1">
      <alignment horizontal="right" wrapText="1" indent="5"/>
    </xf>
    <xf numFmtId="0" fontId="52" fillId="0" borderId="11" xfId="0" applyFont="1" applyBorder="1" applyAlignment="1">
      <alignment horizontal="right" indent="4"/>
    </xf>
    <xf numFmtId="0" fontId="51" fillId="0" borderId="0" xfId="0" applyFont="1" applyBorder="1" applyAlignment="1">
      <alignment horizontal="right" indent="4"/>
    </xf>
    <xf numFmtId="0" fontId="51" fillId="0" borderId="10" xfId="0" applyFont="1" applyBorder="1" applyAlignment="1">
      <alignment horizontal="right" indent="4"/>
    </xf>
    <xf numFmtId="176" fontId="52" fillId="0" borderId="11" xfId="0" applyNumberFormat="1" applyFont="1" applyBorder="1" applyAlignment="1">
      <alignment horizontal="right" wrapText="1" indent="3"/>
    </xf>
    <xf numFmtId="176" fontId="51" fillId="0" borderId="0" xfId="0" applyNumberFormat="1" applyFont="1" applyBorder="1" applyAlignment="1">
      <alignment horizontal="right" wrapText="1" indent="3"/>
    </xf>
    <xf numFmtId="176" fontId="51" fillId="0" borderId="0" xfId="0" applyNumberFormat="1" applyFont="1" applyBorder="1" applyAlignment="1">
      <alignment horizontal="right" indent="3"/>
    </xf>
    <xf numFmtId="176" fontId="51" fillId="0" borderId="10" xfId="0" applyNumberFormat="1" applyFont="1" applyBorder="1" applyAlignment="1">
      <alignment horizontal="right" wrapText="1" indent="3"/>
    </xf>
    <xf numFmtId="176" fontId="52" fillId="0" borderId="11" xfId="0" applyNumberFormat="1" applyFont="1" applyBorder="1" applyAlignment="1">
      <alignment horizontal="right" wrapText="1" indent="2"/>
    </xf>
    <xf numFmtId="0" fontId="52" fillId="0" borderId="11" xfId="0" applyFont="1" applyBorder="1" applyAlignment="1">
      <alignment horizontal="right" wrapText="1" indent="2"/>
    </xf>
    <xf numFmtId="176" fontId="51" fillId="0" borderId="0" xfId="0" applyNumberFormat="1" applyFont="1" applyBorder="1" applyAlignment="1">
      <alignment horizontal="right" wrapText="1" indent="2"/>
    </xf>
    <xf numFmtId="0" fontId="51" fillId="0" borderId="0" xfId="0" applyFont="1" applyBorder="1" applyAlignment="1">
      <alignment horizontal="right" wrapText="1" indent="2"/>
    </xf>
    <xf numFmtId="0" fontId="51" fillId="0" borderId="0" xfId="0" applyFont="1" applyBorder="1" applyAlignment="1">
      <alignment horizontal="right" indent="2"/>
    </xf>
    <xf numFmtId="176" fontId="51" fillId="0" borderId="10" xfId="0" applyNumberFormat="1" applyFont="1" applyBorder="1" applyAlignment="1">
      <alignment horizontal="right" wrapText="1" indent="2"/>
    </xf>
    <xf numFmtId="0" fontId="52" fillId="0" borderId="11" xfId="0" applyFont="1" applyBorder="1" applyAlignment="1">
      <alignment horizontal="right" indent="1"/>
    </xf>
    <xf numFmtId="0" fontId="52" fillId="0" borderId="11" xfId="0" applyFont="1" applyBorder="1" applyAlignment="1">
      <alignment horizontal="right" wrapText="1" indent="1"/>
    </xf>
    <xf numFmtId="0" fontId="53" fillId="0" borderId="0" xfId="0" applyFont="1" applyBorder="1" applyAlignment="1">
      <alignment horizontal="right" indent="1"/>
    </xf>
    <xf numFmtId="176" fontId="51" fillId="0" borderId="0" xfId="0" applyNumberFormat="1" applyFont="1" applyBorder="1" applyAlignment="1">
      <alignment horizontal="right" wrapText="1" indent="1"/>
    </xf>
    <xf numFmtId="0" fontId="51" fillId="0" borderId="0" xfId="0" applyFont="1" applyBorder="1" applyAlignment="1">
      <alignment horizontal="right" wrapText="1" indent="1"/>
    </xf>
    <xf numFmtId="0" fontId="51" fillId="0" borderId="0" xfId="0" applyFont="1" applyBorder="1" applyAlignment="1">
      <alignment horizontal="right" indent="1"/>
    </xf>
    <xf numFmtId="0" fontId="51" fillId="0" borderId="10" xfId="0" applyFont="1" applyBorder="1" applyAlignment="1">
      <alignment horizontal="right" indent="1"/>
    </xf>
    <xf numFmtId="176" fontId="51" fillId="0" borderId="10" xfId="0" applyNumberFormat="1" applyFont="1" applyBorder="1" applyAlignment="1">
      <alignment horizontal="right" wrapText="1" indent="1"/>
    </xf>
    <xf numFmtId="0" fontId="51" fillId="0" borderId="0" xfId="0" applyFont="1" applyBorder="1" applyAlignment="1">
      <alignment/>
    </xf>
    <xf numFmtId="0" fontId="49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top"/>
    </xf>
    <xf numFmtId="0" fontId="49" fillId="0" borderId="14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D7">
      <selection activeCell="G13" sqref="G13"/>
    </sheetView>
  </sheetViews>
  <sheetFormatPr defaultColWidth="9.140625" defaultRowHeight="15"/>
  <cols>
    <col min="1" max="1" width="20.28125" style="0" customWidth="1"/>
    <col min="2" max="2" width="16.140625" style="0" customWidth="1"/>
    <col min="3" max="3" width="15.421875" style="0" customWidth="1"/>
    <col min="4" max="4" width="9.8515625" style="0" customWidth="1"/>
    <col min="5" max="5" width="11.00390625" style="0" customWidth="1"/>
    <col min="6" max="6" width="14.7109375" style="0" customWidth="1"/>
    <col min="7" max="7" width="9.421875" style="0" customWidth="1"/>
    <col min="8" max="8" width="10.28125" style="0" customWidth="1"/>
    <col min="9" max="9" width="9.421875" style="0" customWidth="1"/>
    <col min="10" max="10" width="12.57421875" style="0" customWidth="1"/>
    <col min="11" max="11" width="14.8515625" style="0" customWidth="1"/>
    <col min="12" max="12" width="14.421875" style="0" customWidth="1"/>
    <col min="13" max="13" width="11.57421875" style="0" customWidth="1"/>
    <col min="14" max="14" width="20.281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"/>
    </row>
    <row r="2" spans="1:14" ht="21.75">
      <c r="A2" s="57" t="s">
        <v>44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.75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">
      <c r="A4" s="59"/>
      <c r="B4" s="53" t="s">
        <v>45</v>
      </c>
      <c r="C4" s="53" t="s">
        <v>46</v>
      </c>
      <c r="D4" s="54" t="s">
        <v>2</v>
      </c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5">
      <c r="A5" s="60"/>
      <c r="B5" s="54"/>
      <c r="C5" s="54"/>
      <c r="D5" s="53" t="s">
        <v>1</v>
      </c>
      <c r="E5" s="54"/>
      <c r="F5" s="54"/>
      <c r="G5" s="54"/>
      <c r="H5" s="54"/>
      <c r="I5" s="54"/>
      <c r="J5" s="54"/>
      <c r="K5" s="54"/>
      <c r="L5" s="54"/>
      <c r="M5" s="53" t="s">
        <v>3</v>
      </c>
      <c r="N5" s="53"/>
    </row>
    <row r="6" spans="1:14" ht="15">
      <c r="A6" s="60"/>
      <c r="B6" s="54"/>
      <c r="C6" s="54"/>
      <c r="D6" s="54" t="s">
        <v>47</v>
      </c>
      <c r="E6" s="54" t="s">
        <v>0</v>
      </c>
      <c r="F6" s="54"/>
      <c r="G6" s="56" t="s">
        <v>11</v>
      </c>
      <c r="H6" s="56"/>
      <c r="I6" s="56"/>
      <c r="J6" s="56"/>
      <c r="K6" s="56"/>
      <c r="L6" s="56"/>
      <c r="M6" s="53" t="s">
        <v>48</v>
      </c>
      <c r="N6" s="53" t="s">
        <v>4</v>
      </c>
    </row>
    <row r="7" spans="1:14" ht="60">
      <c r="A7" s="60"/>
      <c r="B7" s="55"/>
      <c r="C7" s="55"/>
      <c r="D7" s="55"/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49</v>
      </c>
      <c r="K7" s="13" t="s">
        <v>12</v>
      </c>
      <c r="L7" s="12" t="s">
        <v>10</v>
      </c>
      <c r="M7" s="55"/>
      <c r="N7" s="55"/>
    </row>
    <row r="8" spans="1:14" ht="15.75">
      <c r="A8" s="10" t="s">
        <v>13</v>
      </c>
      <c r="B8" s="31">
        <v>671</v>
      </c>
      <c r="C8" s="44">
        <v>2566.117</v>
      </c>
      <c r="D8" s="19" t="s">
        <v>53</v>
      </c>
      <c r="E8" s="44" t="s">
        <v>59</v>
      </c>
      <c r="F8" s="38">
        <f>D8-E8</f>
        <v>399.916</v>
      </c>
      <c r="G8" s="20" t="s">
        <v>54</v>
      </c>
      <c r="H8" s="20" t="s">
        <v>55</v>
      </c>
      <c r="I8" s="20" t="s">
        <v>56</v>
      </c>
      <c r="J8" s="39" t="s">
        <v>57</v>
      </c>
      <c r="K8" s="45" t="s">
        <v>58</v>
      </c>
      <c r="L8" s="34">
        <f>F8-G8-H8-I8-J8-K8/1000</f>
        <v>3.8888969999999987</v>
      </c>
      <c r="M8" s="20">
        <v>2137.445</v>
      </c>
      <c r="N8" s="26">
        <v>83.3</v>
      </c>
    </row>
    <row r="9" spans="1:14" ht="15.75">
      <c r="A9" s="5" t="s">
        <v>50</v>
      </c>
      <c r="B9" s="25"/>
      <c r="C9" s="46"/>
      <c r="D9" s="16"/>
      <c r="E9" s="47"/>
      <c r="F9" s="40"/>
      <c r="G9" s="16"/>
      <c r="H9" s="16"/>
      <c r="I9" s="16"/>
      <c r="J9" s="40"/>
      <c r="K9" s="47"/>
      <c r="L9" s="35"/>
      <c r="M9" s="16"/>
      <c r="N9" s="27"/>
    </row>
    <row r="10" spans="1:14" ht="15.75">
      <c r="A10" s="5" t="s">
        <v>51</v>
      </c>
      <c r="B10" s="25">
        <f>SUM(B11:B36)</f>
        <v>474</v>
      </c>
      <c r="C10" s="48">
        <f>SUM(C11:C36)</f>
        <v>169.02700000000002</v>
      </c>
      <c r="D10" s="15">
        <f>SUM(D11:D36)</f>
        <v>105.03699999999998</v>
      </c>
      <c r="E10" s="48">
        <f aca="true" t="shared" si="0" ref="E10:M10">SUM(E11:E36)</f>
        <v>9.190999999999995</v>
      </c>
      <c r="F10" s="41">
        <f t="shared" si="0"/>
        <v>95.846</v>
      </c>
      <c r="G10" s="15">
        <f t="shared" si="0"/>
        <v>6.436999999999999</v>
      </c>
      <c r="H10" s="15">
        <f t="shared" si="0"/>
        <v>27.594</v>
      </c>
      <c r="I10" s="15">
        <f t="shared" si="0"/>
        <v>10.436</v>
      </c>
      <c r="J10" s="41">
        <f t="shared" si="0"/>
        <v>50.53799999999999</v>
      </c>
      <c r="K10" s="48">
        <f t="shared" si="0"/>
        <v>625.9929999999999</v>
      </c>
      <c r="L10" s="35">
        <f t="shared" si="0"/>
        <v>0.21626500000000526</v>
      </c>
      <c r="M10" s="15">
        <f t="shared" si="0"/>
        <v>63.989000000000004</v>
      </c>
      <c r="N10" s="27">
        <f>M10/B10*100</f>
        <v>13.499789029535867</v>
      </c>
    </row>
    <row r="11" spans="1:14" ht="15.75">
      <c r="A11" s="5" t="s">
        <v>14</v>
      </c>
      <c r="B11" s="25">
        <v>19</v>
      </c>
      <c r="C11" s="48">
        <v>4.277</v>
      </c>
      <c r="D11" s="15">
        <v>4.277</v>
      </c>
      <c r="E11" s="48">
        <v>0.102</v>
      </c>
      <c r="F11" s="40">
        <f aca="true" t="shared" si="1" ref="F11:F39">D11-E11</f>
        <v>4.175</v>
      </c>
      <c r="G11" s="16">
        <v>0.083</v>
      </c>
      <c r="H11" s="16">
        <v>0.348</v>
      </c>
      <c r="I11" s="16">
        <v>1.132</v>
      </c>
      <c r="J11" s="40">
        <v>2.611</v>
      </c>
      <c r="K11" s="47">
        <v>1.125</v>
      </c>
      <c r="L11" s="35" t="s">
        <v>60</v>
      </c>
      <c r="M11" s="16" t="s">
        <v>60</v>
      </c>
      <c r="N11" s="27" t="s">
        <v>60</v>
      </c>
    </row>
    <row r="12" spans="1:14" ht="15.75">
      <c r="A12" s="6" t="s">
        <v>15</v>
      </c>
      <c r="B12" s="25">
        <v>6</v>
      </c>
      <c r="C12" s="48">
        <v>0.407</v>
      </c>
      <c r="D12" s="15">
        <v>0.401</v>
      </c>
      <c r="E12" s="48">
        <v>0.062</v>
      </c>
      <c r="F12" s="40">
        <f t="shared" si="1"/>
        <v>0.339</v>
      </c>
      <c r="G12" s="16" t="s">
        <v>60</v>
      </c>
      <c r="H12" s="16">
        <v>0.324</v>
      </c>
      <c r="I12" s="16">
        <v>0.014</v>
      </c>
      <c r="J12" s="40" t="s">
        <v>60</v>
      </c>
      <c r="K12" s="47">
        <v>0.05</v>
      </c>
      <c r="L12" s="35">
        <v>0.001</v>
      </c>
      <c r="M12" s="15">
        <v>0.006</v>
      </c>
      <c r="N12" s="28">
        <v>1.5</v>
      </c>
    </row>
    <row r="13" spans="1:14" ht="15.75">
      <c r="A13" s="6" t="s">
        <v>16</v>
      </c>
      <c r="B13" s="25">
        <v>8</v>
      </c>
      <c r="C13" s="48">
        <v>2.418</v>
      </c>
      <c r="D13" s="15">
        <v>2.276</v>
      </c>
      <c r="E13" s="48">
        <v>0.417</v>
      </c>
      <c r="F13" s="40">
        <f t="shared" si="1"/>
        <v>1.8589999999999998</v>
      </c>
      <c r="G13" s="16">
        <v>0.242</v>
      </c>
      <c r="H13" s="16">
        <v>1.583</v>
      </c>
      <c r="I13" s="16">
        <v>0.021</v>
      </c>
      <c r="J13" s="40">
        <v>0.005</v>
      </c>
      <c r="K13" s="47">
        <v>7.967</v>
      </c>
      <c r="L13" s="35" t="s">
        <v>60</v>
      </c>
      <c r="M13" s="52">
        <v>0.142</v>
      </c>
      <c r="N13" s="29">
        <v>5.9</v>
      </c>
    </row>
    <row r="14" spans="1:14" ht="15.75">
      <c r="A14" s="6" t="s">
        <v>17</v>
      </c>
      <c r="B14" s="25">
        <v>7</v>
      </c>
      <c r="C14" s="48">
        <v>0.315</v>
      </c>
      <c r="D14" s="15">
        <v>0.315</v>
      </c>
      <c r="E14" s="48">
        <v>0.086</v>
      </c>
      <c r="F14" s="40">
        <f t="shared" si="1"/>
        <v>0.229</v>
      </c>
      <c r="G14" s="16">
        <v>0.007</v>
      </c>
      <c r="H14" s="16">
        <v>0.211</v>
      </c>
      <c r="I14" s="16">
        <v>0.01</v>
      </c>
      <c r="J14" s="40">
        <v>0.001</v>
      </c>
      <c r="K14" s="47">
        <v>0.263</v>
      </c>
      <c r="L14" s="35" t="s">
        <v>60</v>
      </c>
      <c r="M14" s="22" t="s">
        <v>60</v>
      </c>
      <c r="N14" s="29" t="s">
        <v>60</v>
      </c>
    </row>
    <row r="15" spans="1:14" ht="15.75">
      <c r="A15" s="6" t="s">
        <v>18</v>
      </c>
      <c r="B15" s="25">
        <v>49</v>
      </c>
      <c r="C15" s="48">
        <v>7.447</v>
      </c>
      <c r="D15" s="15">
        <v>2.434</v>
      </c>
      <c r="E15" s="48">
        <v>0.379</v>
      </c>
      <c r="F15" s="40">
        <f t="shared" si="1"/>
        <v>2.055</v>
      </c>
      <c r="G15" s="16">
        <v>0.072</v>
      </c>
      <c r="H15" s="16">
        <v>1.589</v>
      </c>
      <c r="I15" s="16">
        <v>0.255</v>
      </c>
      <c r="J15" s="40">
        <v>0.057</v>
      </c>
      <c r="K15" s="47">
        <v>77.355</v>
      </c>
      <c r="L15" s="35">
        <f aca="true" t="shared" si="2" ref="L15:L39">F15-G15-H15-I15-J15-K15/1000</f>
        <v>0.004645000000000121</v>
      </c>
      <c r="M15" s="17">
        <v>5.013</v>
      </c>
      <c r="N15" s="29">
        <f>M15/C15*100</f>
        <v>67.31569759634752</v>
      </c>
    </row>
    <row r="16" spans="1:14" ht="15.75">
      <c r="A16" s="6" t="s">
        <v>19</v>
      </c>
      <c r="B16" s="25">
        <v>8</v>
      </c>
      <c r="C16" s="48">
        <v>0.317</v>
      </c>
      <c r="D16" s="15">
        <v>0.308</v>
      </c>
      <c r="E16" s="48">
        <v>0.052</v>
      </c>
      <c r="F16" s="40">
        <f t="shared" si="1"/>
        <v>0.256</v>
      </c>
      <c r="G16" s="16">
        <v>0.001</v>
      </c>
      <c r="H16" s="16">
        <v>0.244</v>
      </c>
      <c r="I16" s="16">
        <v>0.006</v>
      </c>
      <c r="J16" s="40">
        <v>0.004</v>
      </c>
      <c r="K16" s="47">
        <v>1.323</v>
      </c>
      <c r="L16" s="35" t="s">
        <v>60</v>
      </c>
      <c r="M16" s="15">
        <v>0.009</v>
      </c>
      <c r="N16" s="28">
        <v>2.8</v>
      </c>
    </row>
    <row r="17" spans="1:14" ht="15.75">
      <c r="A17" s="5" t="s">
        <v>20</v>
      </c>
      <c r="B17" s="25">
        <v>7</v>
      </c>
      <c r="C17" s="48">
        <v>0.981</v>
      </c>
      <c r="D17" s="15">
        <v>0.859</v>
      </c>
      <c r="E17" s="48">
        <v>0.127</v>
      </c>
      <c r="F17" s="40">
        <f t="shared" si="1"/>
        <v>0.732</v>
      </c>
      <c r="G17" s="16">
        <v>0.06</v>
      </c>
      <c r="H17" s="16">
        <v>0.611</v>
      </c>
      <c r="I17" s="16">
        <v>0.04</v>
      </c>
      <c r="J17" s="40">
        <v>0.019</v>
      </c>
      <c r="K17" s="47">
        <v>2.392</v>
      </c>
      <c r="L17" s="35" t="s">
        <v>60</v>
      </c>
      <c r="M17" s="15">
        <v>0.121</v>
      </c>
      <c r="N17" s="28">
        <v>12.4</v>
      </c>
    </row>
    <row r="18" spans="1:14" ht="15.75">
      <c r="A18" s="6" t="s">
        <v>21</v>
      </c>
      <c r="B18" s="25">
        <v>41</v>
      </c>
      <c r="C18" s="48">
        <v>2.66</v>
      </c>
      <c r="D18" s="15">
        <v>1.838</v>
      </c>
      <c r="E18" s="48">
        <v>0.265</v>
      </c>
      <c r="F18" s="40">
        <f t="shared" si="1"/>
        <v>1.573</v>
      </c>
      <c r="G18" s="16">
        <v>0.067</v>
      </c>
      <c r="H18" s="16">
        <v>0.643</v>
      </c>
      <c r="I18" s="16">
        <v>0.141</v>
      </c>
      <c r="J18" s="40">
        <v>0.545</v>
      </c>
      <c r="K18" s="47">
        <v>62.504</v>
      </c>
      <c r="L18" s="35">
        <f t="shared" si="2"/>
        <v>0.11449599999999993</v>
      </c>
      <c r="M18" s="15">
        <v>0.822</v>
      </c>
      <c r="N18" s="28">
        <v>30.9</v>
      </c>
    </row>
    <row r="19" spans="1:14" ht="15.75">
      <c r="A19" s="6" t="s">
        <v>22</v>
      </c>
      <c r="B19" s="25">
        <v>19</v>
      </c>
      <c r="C19" s="48">
        <v>8.767</v>
      </c>
      <c r="D19" s="15">
        <v>8.65</v>
      </c>
      <c r="E19" s="48">
        <v>1.984</v>
      </c>
      <c r="F19" s="40">
        <f t="shared" si="1"/>
        <v>6.666</v>
      </c>
      <c r="G19" s="16">
        <v>0.189</v>
      </c>
      <c r="H19" s="16">
        <v>6.226</v>
      </c>
      <c r="I19" s="16">
        <v>0.213</v>
      </c>
      <c r="J19" s="40">
        <v>0.001</v>
      </c>
      <c r="K19" s="47">
        <v>36.56</v>
      </c>
      <c r="L19" s="35">
        <f t="shared" si="2"/>
        <v>0.00044000000000033596</v>
      </c>
      <c r="M19" s="15">
        <v>0.117</v>
      </c>
      <c r="N19" s="28">
        <v>1.3</v>
      </c>
    </row>
    <row r="20" spans="1:14" ht="15.75">
      <c r="A20" s="6" t="s">
        <v>23</v>
      </c>
      <c r="B20" s="25">
        <v>33</v>
      </c>
      <c r="C20" s="48">
        <v>14.93</v>
      </c>
      <c r="D20" s="15">
        <v>14.433</v>
      </c>
      <c r="E20" s="48">
        <v>0.192</v>
      </c>
      <c r="F20" s="40">
        <f t="shared" si="1"/>
        <v>14.241</v>
      </c>
      <c r="G20" s="16">
        <v>0.054</v>
      </c>
      <c r="H20" s="16">
        <v>2.875</v>
      </c>
      <c r="I20" s="16">
        <v>2.01</v>
      </c>
      <c r="J20" s="40">
        <v>9.178</v>
      </c>
      <c r="K20" s="47">
        <v>84.686</v>
      </c>
      <c r="L20" s="35">
        <f t="shared" si="2"/>
        <v>0.03931399999999877</v>
      </c>
      <c r="M20" s="15">
        <v>0.497</v>
      </c>
      <c r="N20" s="28">
        <v>3.3</v>
      </c>
    </row>
    <row r="21" spans="1:14" ht="15.75">
      <c r="A21" s="6" t="s">
        <v>24</v>
      </c>
      <c r="B21" s="25">
        <v>20</v>
      </c>
      <c r="C21" s="48">
        <v>66.919</v>
      </c>
      <c r="D21" s="15">
        <v>13.371</v>
      </c>
      <c r="E21" s="48">
        <v>2.239</v>
      </c>
      <c r="F21" s="40">
        <f t="shared" si="1"/>
        <v>11.132000000000001</v>
      </c>
      <c r="G21" s="16">
        <v>4.146</v>
      </c>
      <c r="H21" s="16">
        <v>0.643</v>
      </c>
      <c r="I21" s="16">
        <v>1.129</v>
      </c>
      <c r="J21" s="40">
        <v>5.18</v>
      </c>
      <c r="K21" s="47">
        <v>28.747</v>
      </c>
      <c r="L21" s="35">
        <f t="shared" si="2"/>
        <v>0.0052530000000024744</v>
      </c>
      <c r="M21" s="15">
        <v>53.548</v>
      </c>
      <c r="N21" s="28">
        <v>80</v>
      </c>
    </row>
    <row r="22" spans="1:14" ht="15.75">
      <c r="A22" s="6" t="s">
        <v>25</v>
      </c>
      <c r="B22" s="25">
        <v>17</v>
      </c>
      <c r="C22" s="48">
        <v>0.792</v>
      </c>
      <c r="D22" s="15">
        <v>0.792</v>
      </c>
      <c r="E22" s="48">
        <v>0.261</v>
      </c>
      <c r="F22" s="40">
        <f t="shared" si="1"/>
        <v>0.531</v>
      </c>
      <c r="G22" s="16">
        <v>0.066</v>
      </c>
      <c r="H22" s="16">
        <v>0.385</v>
      </c>
      <c r="I22" s="16">
        <v>0.022</v>
      </c>
      <c r="J22" s="40">
        <v>0.047</v>
      </c>
      <c r="K22" s="47">
        <v>7.132</v>
      </c>
      <c r="L22" s="35">
        <f t="shared" si="2"/>
        <v>0.0038680000000000173</v>
      </c>
      <c r="M22" s="16" t="s">
        <v>60</v>
      </c>
      <c r="N22" s="27" t="s">
        <v>60</v>
      </c>
    </row>
    <row r="23" spans="1:14" ht="15.75">
      <c r="A23" s="6" t="s">
        <v>26</v>
      </c>
      <c r="B23" s="25">
        <v>10</v>
      </c>
      <c r="C23" s="48">
        <v>0.136</v>
      </c>
      <c r="D23" s="15">
        <v>0.118</v>
      </c>
      <c r="E23" s="48">
        <v>0.021</v>
      </c>
      <c r="F23" s="40">
        <f t="shared" si="1"/>
        <v>0.09699999999999999</v>
      </c>
      <c r="G23" s="16">
        <v>0.009</v>
      </c>
      <c r="H23" s="16">
        <v>0.08</v>
      </c>
      <c r="I23" s="16">
        <v>0.006</v>
      </c>
      <c r="J23" s="40">
        <v>0.002</v>
      </c>
      <c r="K23" s="47">
        <v>1.179</v>
      </c>
      <c r="L23" s="35" t="s">
        <v>60</v>
      </c>
      <c r="M23" s="15">
        <v>0.018</v>
      </c>
      <c r="N23" s="28">
        <v>12.9</v>
      </c>
    </row>
    <row r="24" spans="1:14" ht="15.75">
      <c r="A24" s="6" t="s">
        <v>27</v>
      </c>
      <c r="B24" s="25">
        <v>7</v>
      </c>
      <c r="C24" s="48">
        <v>3.974</v>
      </c>
      <c r="D24" s="15">
        <v>3.974</v>
      </c>
      <c r="E24" s="48">
        <v>0.005</v>
      </c>
      <c r="F24" s="40">
        <f t="shared" si="1"/>
        <v>3.9690000000000003</v>
      </c>
      <c r="G24" s="16" t="s">
        <v>60</v>
      </c>
      <c r="H24" s="16">
        <v>0.173</v>
      </c>
      <c r="I24" s="16">
        <v>0.004</v>
      </c>
      <c r="J24" s="40">
        <v>3.79</v>
      </c>
      <c r="K24" s="47">
        <v>1.654</v>
      </c>
      <c r="L24" s="35" t="s">
        <v>60</v>
      </c>
      <c r="M24" s="16" t="s">
        <v>60</v>
      </c>
      <c r="N24" s="27" t="s">
        <v>60</v>
      </c>
    </row>
    <row r="25" spans="1:14" ht="15.75">
      <c r="A25" s="6" t="s">
        <v>28</v>
      </c>
      <c r="B25" s="25">
        <v>10</v>
      </c>
      <c r="C25" s="48">
        <v>0.653</v>
      </c>
      <c r="D25" s="15">
        <v>0.653</v>
      </c>
      <c r="E25" s="48">
        <v>0.165</v>
      </c>
      <c r="F25" s="40">
        <f t="shared" si="1"/>
        <v>0.488</v>
      </c>
      <c r="G25" s="16">
        <v>0.008</v>
      </c>
      <c r="H25" s="16">
        <v>0.454</v>
      </c>
      <c r="I25" s="16">
        <v>0.024</v>
      </c>
      <c r="J25" s="40" t="s">
        <v>60</v>
      </c>
      <c r="K25" s="47">
        <v>1.641</v>
      </c>
      <c r="L25" s="35" t="s">
        <v>60</v>
      </c>
      <c r="M25" s="16" t="s">
        <v>60</v>
      </c>
      <c r="N25" s="27" t="s">
        <v>60</v>
      </c>
    </row>
    <row r="26" spans="1:14" ht="15.75">
      <c r="A26" s="6" t="s">
        <v>29</v>
      </c>
      <c r="B26" s="25">
        <v>17</v>
      </c>
      <c r="C26" s="48">
        <v>12.901</v>
      </c>
      <c r="D26" s="15">
        <v>12.901</v>
      </c>
      <c r="E26" s="48">
        <v>0.047</v>
      </c>
      <c r="F26" s="40">
        <f t="shared" si="1"/>
        <v>12.854</v>
      </c>
      <c r="G26" s="16">
        <v>0.02</v>
      </c>
      <c r="H26" s="16">
        <v>2.597</v>
      </c>
      <c r="I26" s="16">
        <v>1.585</v>
      </c>
      <c r="J26" s="40">
        <v>8.637</v>
      </c>
      <c r="K26" s="47">
        <v>15.112</v>
      </c>
      <c r="L26" s="35" t="s">
        <v>60</v>
      </c>
      <c r="M26" s="22" t="s">
        <v>60</v>
      </c>
      <c r="N26" s="29" t="s">
        <v>60</v>
      </c>
    </row>
    <row r="27" spans="1:14" ht="15.75">
      <c r="A27" s="6" t="s">
        <v>30</v>
      </c>
      <c r="B27" s="25">
        <v>39</v>
      </c>
      <c r="C27" s="48">
        <v>7.295</v>
      </c>
      <c r="D27" s="15">
        <v>5.314</v>
      </c>
      <c r="E27" s="48">
        <v>1.316</v>
      </c>
      <c r="F27" s="40">
        <f t="shared" si="1"/>
        <v>3.998</v>
      </c>
      <c r="G27" s="16">
        <v>0.832</v>
      </c>
      <c r="H27" s="16">
        <v>1.703</v>
      </c>
      <c r="I27" s="16">
        <v>0.574</v>
      </c>
      <c r="J27" s="40">
        <v>0.764</v>
      </c>
      <c r="K27" s="47">
        <v>101.008</v>
      </c>
      <c r="L27" s="35">
        <f t="shared" si="2"/>
        <v>0.023992000000000333</v>
      </c>
      <c r="M27" s="16">
        <v>1.982</v>
      </c>
      <c r="N27" s="29">
        <f>M27/C27*100</f>
        <v>27.169294037011653</v>
      </c>
    </row>
    <row r="28" spans="1:14" ht="15.75">
      <c r="A28" s="6" t="s">
        <v>31</v>
      </c>
      <c r="B28" s="25">
        <v>9</v>
      </c>
      <c r="C28" s="48">
        <v>0.782</v>
      </c>
      <c r="D28" s="15">
        <v>0.782</v>
      </c>
      <c r="E28" s="48">
        <v>0.238</v>
      </c>
      <c r="F28" s="40">
        <f t="shared" si="1"/>
        <v>0.544</v>
      </c>
      <c r="G28" s="16">
        <v>0.086</v>
      </c>
      <c r="H28" s="16">
        <v>0.429</v>
      </c>
      <c r="I28" s="16">
        <v>0.026</v>
      </c>
      <c r="J28" s="40">
        <v>0</v>
      </c>
      <c r="K28" s="47">
        <v>2.95</v>
      </c>
      <c r="L28" s="35" t="s">
        <v>60</v>
      </c>
      <c r="M28" s="16" t="s">
        <v>60</v>
      </c>
      <c r="N28" s="29" t="s">
        <v>60</v>
      </c>
    </row>
    <row r="29" spans="1:14" ht="15.75">
      <c r="A29" s="6" t="s">
        <v>32</v>
      </c>
      <c r="B29" s="25">
        <v>6</v>
      </c>
      <c r="C29" s="48">
        <v>8.558</v>
      </c>
      <c r="D29" s="15">
        <v>8.549</v>
      </c>
      <c r="E29" s="48">
        <v>0.038</v>
      </c>
      <c r="F29" s="40">
        <f t="shared" si="1"/>
        <v>8.511</v>
      </c>
      <c r="G29" s="16">
        <v>0.001</v>
      </c>
      <c r="H29" s="16">
        <v>0.116</v>
      </c>
      <c r="I29" s="16">
        <v>0.008</v>
      </c>
      <c r="J29" s="40">
        <v>8.384</v>
      </c>
      <c r="K29" s="47">
        <v>0.035</v>
      </c>
      <c r="L29" s="35">
        <f t="shared" si="2"/>
        <v>0.001965000000000668</v>
      </c>
      <c r="M29" s="15">
        <v>0.009</v>
      </c>
      <c r="N29" s="28">
        <v>0.1</v>
      </c>
    </row>
    <row r="30" spans="1:14" ht="15.75">
      <c r="A30" s="6" t="s">
        <v>33</v>
      </c>
      <c r="B30" s="25">
        <v>24</v>
      </c>
      <c r="C30" s="48">
        <v>11.625</v>
      </c>
      <c r="D30" s="15">
        <v>11.624</v>
      </c>
      <c r="E30" s="48">
        <v>0.086</v>
      </c>
      <c r="F30" s="40">
        <f t="shared" si="1"/>
        <v>11.538</v>
      </c>
      <c r="G30" s="16">
        <v>0.042</v>
      </c>
      <c r="H30" s="16">
        <v>2.207</v>
      </c>
      <c r="I30" s="16">
        <v>1.972</v>
      </c>
      <c r="J30" s="40">
        <v>7.286</v>
      </c>
      <c r="K30" s="47">
        <v>26.33</v>
      </c>
      <c r="L30" s="35">
        <f t="shared" si="2"/>
        <v>0.00467000000000236</v>
      </c>
      <c r="M30" s="22" t="s">
        <v>60</v>
      </c>
      <c r="N30" s="29" t="s">
        <v>60</v>
      </c>
    </row>
    <row r="31" spans="1:14" ht="15.75">
      <c r="A31" s="6" t="s">
        <v>34</v>
      </c>
      <c r="B31" s="25">
        <v>5</v>
      </c>
      <c r="C31" s="48">
        <v>0.109</v>
      </c>
      <c r="D31" s="15">
        <v>0.109</v>
      </c>
      <c r="E31" s="48">
        <v>0.013</v>
      </c>
      <c r="F31" s="40">
        <f t="shared" si="1"/>
        <v>0.096</v>
      </c>
      <c r="G31" s="16">
        <v>0.003</v>
      </c>
      <c r="H31" s="16">
        <v>0.081</v>
      </c>
      <c r="I31" s="16">
        <v>0.006</v>
      </c>
      <c r="J31" s="40">
        <v>0.004</v>
      </c>
      <c r="K31" s="47">
        <v>1.602</v>
      </c>
      <c r="L31" s="35" t="s">
        <v>60</v>
      </c>
      <c r="M31" s="22" t="s">
        <v>60</v>
      </c>
      <c r="N31" s="29" t="s">
        <v>60</v>
      </c>
    </row>
    <row r="32" spans="1:14" ht="15.75">
      <c r="A32" s="6" t="s">
        <v>35</v>
      </c>
      <c r="B32" s="25">
        <v>19</v>
      </c>
      <c r="C32" s="48">
        <v>0.762</v>
      </c>
      <c r="D32" s="15">
        <v>0.752</v>
      </c>
      <c r="E32" s="48">
        <v>0.171</v>
      </c>
      <c r="F32" s="40">
        <f t="shared" si="1"/>
        <v>0.581</v>
      </c>
      <c r="G32" s="16">
        <v>0.124</v>
      </c>
      <c r="H32" s="16">
        <v>0.392</v>
      </c>
      <c r="I32" s="16">
        <v>0.057</v>
      </c>
      <c r="J32" s="40">
        <v>0.001</v>
      </c>
      <c r="K32" s="47">
        <v>5.548</v>
      </c>
      <c r="L32" s="35">
        <f t="shared" si="2"/>
        <v>0.0014519999999999447</v>
      </c>
      <c r="M32" s="16">
        <v>0.01</v>
      </c>
      <c r="N32" s="28">
        <v>1.3</v>
      </c>
    </row>
    <row r="33" spans="1:14" ht="15.75">
      <c r="A33" s="6" t="s">
        <v>36</v>
      </c>
      <c r="B33" s="25">
        <v>25</v>
      </c>
      <c r="C33" s="48">
        <v>2.846</v>
      </c>
      <c r="D33" s="15">
        <v>2.526</v>
      </c>
      <c r="E33" s="48">
        <v>0.386</v>
      </c>
      <c r="F33" s="40">
        <f t="shared" si="1"/>
        <v>2.1399999999999997</v>
      </c>
      <c r="G33" s="16">
        <v>0.224</v>
      </c>
      <c r="H33" s="16">
        <v>1.855</v>
      </c>
      <c r="I33" s="16">
        <v>0.045</v>
      </c>
      <c r="J33" s="40">
        <v>0.006</v>
      </c>
      <c r="K33" s="47">
        <v>7.953</v>
      </c>
      <c r="L33" s="35">
        <f t="shared" si="2"/>
        <v>0.0020469999999997227</v>
      </c>
      <c r="M33" s="16">
        <v>0.32</v>
      </c>
      <c r="N33" s="28">
        <v>11.3</v>
      </c>
    </row>
    <row r="34" spans="1:14" ht="15.75">
      <c r="A34" s="6" t="s">
        <v>37</v>
      </c>
      <c r="B34" s="25">
        <v>21</v>
      </c>
      <c r="C34" s="48">
        <v>1.238</v>
      </c>
      <c r="D34" s="15">
        <v>1.057</v>
      </c>
      <c r="E34" s="48">
        <v>0.197</v>
      </c>
      <c r="F34" s="40">
        <f t="shared" si="1"/>
        <v>0.8599999999999999</v>
      </c>
      <c r="G34" s="16">
        <v>0.028</v>
      </c>
      <c r="H34" s="16">
        <v>0.579</v>
      </c>
      <c r="I34" s="16">
        <v>0.107</v>
      </c>
      <c r="J34" s="40">
        <v>0.12</v>
      </c>
      <c r="K34" s="47">
        <v>21.753</v>
      </c>
      <c r="L34" s="35">
        <f t="shared" si="2"/>
        <v>0.004246999999999911</v>
      </c>
      <c r="M34" s="15">
        <v>0.181</v>
      </c>
      <c r="N34" s="28">
        <v>14.6</v>
      </c>
    </row>
    <row r="35" spans="1:14" ht="15.75">
      <c r="A35" s="6" t="s">
        <v>38</v>
      </c>
      <c r="B35" s="25">
        <v>23</v>
      </c>
      <c r="C35" s="48">
        <v>1.103</v>
      </c>
      <c r="D35" s="15">
        <v>1.103</v>
      </c>
      <c r="E35" s="48">
        <v>0.075</v>
      </c>
      <c r="F35" s="40">
        <f t="shared" si="1"/>
        <v>1.028</v>
      </c>
      <c r="G35" s="16">
        <v>0.018</v>
      </c>
      <c r="H35" s="16">
        <v>0.143</v>
      </c>
      <c r="I35" s="16">
        <v>0.029</v>
      </c>
      <c r="J35" s="40">
        <v>0.802</v>
      </c>
      <c r="K35" s="47">
        <v>29.812</v>
      </c>
      <c r="L35" s="35">
        <f t="shared" si="2"/>
        <v>0.006187999999999919</v>
      </c>
      <c r="M35" s="22" t="s">
        <v>60</v>
      </c>
      <c r="N35" s="29"/>
    </row>
    <row r="36" spans="1:14" ht="15.75">
      <c r="A36" s="6" t="s">
        <v>39</v>
      </c>
      <c r="B36" s="25">
        <v>25</v>
      </c>
      <c r="C36" s="48">
        <v>6.815</v>
      </c>
      <c r="D36" s="15">
        <v>5.621</v>
      </c>
      <c r="E36" s="48">
        <v>0.267</v>
      </c>
      <c r="F36" s="40">
        <f t="shared" si="1"/>
        <v>5.354</v>
      </c>
      <c r="G36" s="16">
        <v>0.055</v>
      </c>
      <c r="H36" s="16">
        <v>1.103</v>
      </c>
      <c r="I36" s="16">
        <v>1</v>
      </c>
      <c r="J36" s="40">
        <v>3.094</v>
      </c>
      <c r="K36" s="47">
        <v>99.312</v>
      </c>
      <c r="L36" s="35">
        <f t="shared" si="2"/>
        <v>0.0026880000000007592</v>
      </c>
      <c r="M36" s="15">
        <v>1.194</v>
      </c>
      <c r="N36" s="28">
        <v>17.5</v>
      </c>
    </row>
    <row r="37" spans="1:14" ht="15.75">
      <c r="A37" s="7" t="s">
        <v>52</v>
      </c>
      <c r="B37" s="32">
        <f>SUM(B38:B39)</f>
        <v>197</v>
      </c>
      <c r="C37" s="49">
        <f>SUM(C38:C39)</f>
        <v>2397.0890000000004</v>
      </c>
      <c r="D37" s="17">
        <f>SUM(D38:D39)</f>
        <v>323.633</v>
      </c>
      <c r="E37" s="49">
        <f aca="true" t="shared" si="3" ref="E37:M37">SUM(E38:E39)</f>
        <v>19.563999999999997</v>
      </c>
      <c r="F37" s="42">
        <f t="shared" si="3"/>
        <v>304.06899999999996</v>
      </c>
      <c r="G37" s="17">
        <f t="shared" si="3"/>
        <v>32.704</v>
      </c>
      <c r="H37" s="17">
        <f t="shared" si="3"/>
        <v>240.55700000000002</v>
      </c>
      <c r="I37" s="17">
        <f t="shared" si="3"/>
        <v>20.293</v>
      </c>
      <c r="J37" s="42">
        <f t="shared" si="3"/>
        <v>5.514</v>
      </c>
      <c r="K37" s="49">
        <f t="shared" si="3"/>
        <v>1330.102</v>
      </c>
      <c r="L37" s="36">
        <f t="shared" si="3"/>
        <v>3.670897999999975</v>
      </c>
      <c r="M37" s="22">
        <f t="shared" si="3"/>
        <v>2073.455</v>
      </c>
      <c r="N37" s="29">
        <f>M37/C37*100</f>
        <v>86.49887425957066</v>
      </c>
    </row>
    <row r="38" spans="1:14" ht="15.75">
      <c r="A38" s="8" t="s">
        <v>40</v>
      </c>
      <c r="B38" s="32">
        <v>122</v>
      </c>
      <c r="C38" s="49">
        <v>6.454</v>
      </c>
      <c r="D38" s="23">
        <v>5.272</v>
      </c>
      <c r="E38" s="49">
        <v>0.298</v>
      </c>
      <c r="F38" s="40">
        <f t="shared" si="1"/>
        <v>4.974</v>
      </c>
      <c r="G38" s="15">
        <v>0.076</v>
      </c>
      <c r="H38" s="16">
        <v>1.388</v>
      </c>
      <c r="I38" s="16">
        <v>0.977</v>
      </c>
      <c r="J38" s="40">
        <v>2.064</v>
      </c>
      <c r="K38" s="47">
        <v>458.689</v>
      </c>
      <c r="L38" s="35">
        <f t="shared" si="2"/>
        <v>0.010311000000000736</v>
      </c>
      <c r="M38" s="16">
        <v>1.182</v>
      </c>
      <c r="N38" s="27">
        <v>18.3</v>
      </c>
    </row>
    <row r="39" spans="1:14" ht="15.75">
      <c r="A39" s="9" t="s">
        <v>41</v>
      </c>
      <c r="B39" s="33">
        <v>75</v>
      </c>
      <c r="C39" s="50">
        <v>2390.635</v>
      </c>
      <c r="D39" s="24">
        <v>318.361</v>
      </c>
      <c r="E39" s="50">
        <v>19.266</v>
      </c>
      <c r="F39" s="43">
        <f t="shared" si="1"/>
        <v>299.09499999999997</v>
      </c>
      <c r="G39" s="18">
        <v>32.628</v>
      </c>
      <c r="H39" s="21">
        <v>239.169</v>
      </c>
      <c r="I39" s="21">
        <v>19.316</v>
      </c>
      <c r="J39" s="43">
        <v>3.45</v>
      </c>
      <c r="K39" s="51">
        <v>871.413</v>
      </c>
      <c r="L39" s="37">
        <f t="shared" si="2"/>
        <v>3.6605869999999743</v>
      </c>
      <c r="M39" s="21">
        <v>2072.273</v>
      </c>
      <c r="N39" s="30">
        <v>86.7</v>
      </c>
    </row>
    <row r="40" spans="1:14" ht="18">
      <c r="A40" s="3" t="s">
        <v>42</v>
      </c>
      <c r="B40" s="2"/>
      <c r="C40" s="2"/>
      <c r="D40" s="2"/>
      <c r="E40" s="14"/>
      <c r="F40" s="2"/>
      <c r="G40" s="2"/>
      <c r="H40" s="2"/>
      <c r="I40" s="2"/>
      <c r="J40" s="2"/>
      <c r="K40" s="2"/>
      <c r="L40" s="2"/>
      <c r="M40" s="2"/>
      <c r="N40" s="11"/>
    </row>
  </sheetData>
  <sheetProtection/>
  <mergeCells count="13">
    <mergeCell ref="A2:N2"/>
    <mergeCell ref="A3:N3"/>
    <mergeCell ref="A4:A7"/>
    <mergeCell ref="B4:B7"/>
    <mergeCell ref="C4:C7"/>
    <mergeCell ref="D4:N4"/>
    <mergeCell ref="D5:L5"/>
    <mergeCell ref="M5:N5"/>
    <mergeCell ref="D6:D7"/>
    <mergeCell ref="E6:F6"/>
    <mergeCell ref="G6:L6"/>
    <mergeCell ref="M6:M7"/>
    <mergeCell ref="N6:N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М. Савина</dc:creator>
  <cp:keywords/>
  <dc:description/>
  <cp:lastModifiedBy>P35_FarkovaTS</cp:lastModifiedBy>
  <cp:lastPrinted>2018-11-22T12:48:56Z</cp:lastPrinted>
  <dcterms:created xsi:type="dcterms:W3CDTF">2009-11-13T16:59:33Z</dcterms:created>
  <dcterms:modified xsi:type="dcterms:W3CDTF">2018-11-29T12:37:05Z</dcterms:modified>
  <cp:category/>
  <cp:version/>
  <cp:contentType/>
  <cp:contentStatus/>
</cp:coreProperties>
</file>